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8" i="1" l="1"/>
  <c r="C115" i="1"/>
  <c r="H28" i="1"/>
  <c r="H57" i="1" l="1"/>
  <c r="H24" i="1"/>
  <c r="H31" i="1" l="1"/>
  <c r="H18" i="1"/>
  <c r="H50" i="1" l="1"/>
  <c r="H29" i="1" l="1"/>
  <c r="H37" i="1" l="1"/>
  <c r="H14" i="1" l="1"/>
  <c r="H59" i="1" l="1"/>
  <c r="H13" i="1" l="1"/>
</calcChain>
</file>

<file path=xl/sharedStrings.xml><?xml version="1.0" encoding="utf-8"?>
<sst xmlns="http://schemas.openxmlformats.org/spreadsheetml/2006/main" count="187" uniqueCount="128">
  <si>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</si>
  <si>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</si>
  <si>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</si>
  <si>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</si>
  <si>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</si>
  <si>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</si>
  <si>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</si>
  <si>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</si>
  <si>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</si>
  <si>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</si>
  <si>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</si>
  <si>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</si>
  <si>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</si>
  <si>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</si>
  <si>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</si>
  <si>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</si>
  <si>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</si>
  <si>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</si>
  <si>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</si>
  <si>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</si>
  <si>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</si>
  <si>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</si>
  <si>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</si>
  <si>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</si>
  <si>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</si>
  <si>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</si>
  <si>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</si>
  <si>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</si>
  <si>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</si>
  <si>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Dana: 20.04.2022.</t>
  </si>
  <si>
    <t xml:space="preserve">Primljena i neutrošena participacija od 20.04.2022. </t>
  </si>
  <si>
    <t>Primljena i neutrošena participacija od 20.04.2022.</t>
  </si>
  <si>
    <t xml:space="preserve">Dana 20.04.2022.godine Dom zdravlja Požarevac je izvršio plaćanje prema dobavljačima: </t>
  </si>
  <si>
    <t>Auto-Mirkos</t>
  </si>
  <si>
    <t>AQVA MARIJA</t>
  </si>
  <si>
    <t>Auto Centar Mihajlović</t>
  </si>
  <si>
    <t>Auto centar Toplica</t>
  </si>
  <si>
    <t>GRAFOS</t>
  </si>
  <si>
    <t>Elektroluks-012 doo</t>
  </si>
  <si>
    <t>Elping s.a.</t>
  </si>
  <si>
    <t>FAMILY KALČIĆ</t>
  </si>
  <si>
    <t>Ivapix Pr Smederevo</t>
  </si>
  <si>
    <t>JKP Komunalne službe</t>
  </si>
  <si>
    <t>JKP Vodovod i kanalizacija</t>
  </si>
  <si>
    <t>JP PTT SAOB. "POŽAREVAC"</t>
  </si>
  <si>
    <t>Lavija</t>
  </si>
  <si>
    <t>MIM GLOBAL INVESTMENT DOO</t>
  </si>
  <si>
    <t>mt:s Telekom Srbija</t>
  </si>
  <si>
    <t>MPS-SISTEM DOO</t>
  </si>
  <si>
    <t>NIPD Reč naroda</t>
  </si>
  <si>
    <t>New car Service &amp; Detailing</t>
  </si>
  <si>
    <t>Orion telekom doo</t>
  </si>
  <si>
    <t>Print</t>
  </si>
  <si>
    <t>Promedia doo</t>
  </si>
  <si>
    <t>Razvigor</t>
  </si>
  <si>
    <t>SCHILLER DOO</t>
  </si>
  <si>
    <t>Šrafko</t>
  </si>
  <si>
    <t>SBB</t>
  </si>
  <si>
    <t>Sektor</t>
  </si>
  <si>
    <t>Tehnomarket</t>
  </si>
  <si>
    <t>Vujić</t>
  </si>
  <si>
    <t>ZR Aleksandar Tošić</t>
  </si>
  <si>
    <t>ZIPSOFT</t>
  </si>
  <si>
    <t>Yettel</t>
  </si>
  <si>
    <t>22-70-0068</t>
  </si>
  <si>
    <t>74-22</t>
  </si>
  <si>
    <t>81-22</t>
  </si>
  <si>
    <t>82-22</t>
  </si>
  <si>
    <t>15</t>
  </si>
  <si>
    <t>22-F02-00186</t>
  </si>
  <si>
    <t>22-40-0837</t>
  </si>
  <si>
    <t>12/22</t>
  </si>
  <si>
    <t>13/22</t>
  </si>
  <si>
    <t>9716FAMP519MPM22</t>
  </si>
  <si>
    <t>9779famp587mpm22</t>
  </si>
  <si>
    <t>9759famp627mpm22</t>
  </si>
  <si>
    <t>056/22</t>
  </si>
  <si>
    <t>091/22</t>
  </si>
  <si>
    <t>22-MPR01100062</t>
  </si>
  <si>
    <t>22-MPR01100071</t>
  </si>
  <si>
    <t>169/2022</t>
  </si>
  <si>
    <t>481622</t>
  </si>
  <si>
    <t>481722</t>
  </si>
  <si>
    <t>481822</t>
  </si>
  <si>
    <t>481922</t>
  </si>
  <si>
    <t>558022</t>
  </si>
  <si>
    <t>558122</t>
  </si>
  <si>
    <t>558222</t>
  </si>
  <si>
    <t>2230230002809</t>
  </si>
  <si>
    <t>2230230003032</t>
  </si>
  <si>
    <t>2230230003028</t>
  </si>
  <si>
    <t>1522000210154310</t>
  </si>
  <si>
    <t>402/2022</t>
  </si>
  <si>
    <t>11/22</t>
  </si>
  <si>
    <t>27-246-012-1115491</t>
  </si>
  <si>
    <t>003-00096/2022</t>
  </si>
  <si>
    <t>003-00093/2022</t>
  </si>
  <si>
    <t>231/22</t>
  </si>
  <si>
    <t>000116</t>
  </si>
  <si>
    <t>000117</t>
  </si>
  <si>
    <t>000118</t>
  </si>
  <si>
    <t>000119</t>
  </si>
  <si>
    <t>000120</t>
  </si>
  <si>
    <t>UGF0331/22-1068</t>
  </si>
  <si>
    <t>3232/22</t>
  </si>
  <si>
    <t>RO-5217/22</t>
  </si>
  <si>
    <t>44/22</t>
  </si>
  <si>
    <t>22-RN002000144</t>
  </si>
  <si>
    <t>22-RN002000174</t>
  </si>
  <si>
    <t>22-RN002000173</t>
  </si>
  <si>
    <t>3925</t>
  </si>
  <si>
    <t>901205987202203</t>
  </si>
  <si>
    <t>196010620202203</t>
  </si>
  <si>
    <t>103012731202203</t>
  </si>
  <si>
    <t>22-RN001000386</t>
  </si>
  <si>
    <t>22-RN001000493</t>
  </si>
  <si>
    <t>43-1/22</t>
  </si>
  <si>
    <t>107-1/22</t>
  </si>
  <si>
    <t>89-1/22</t>
  </si>
  <si>
    <t>101-1/22</t>
  </si>
  <si>
    <t>112-1/22</t>
  </si>
  <si>
    <t>460</t>
  </si>
  <si>
    <t>526</t>
  </si>
  <si>
    <t>064/2022</t>
  </si>
  <si>
    <t>22-360-000085</t>
  </si>
  <si>
    <t>46-19601104-2203</t>
  </si>
  <si>
    <t>UKUPNO MATERIJALNI TROŠKOVI</t>
  </si>
  <si>
    <t>UKUPNO MATERIJALNI TROŠKOVI-participacija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</si>
</sst>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6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6" fillId="0" borderId="1" xfId="1" applyBorder="1"/>
    <xf numFmtId="4" fontId="6" fillId="0" borderId="1" xfId="1" applyNumberFormat="1" applyBorder="1"/>
    <xf numFmtId="49" fontId="6" fillId="0" borderId="1" xfId="1" applyNumberFormat="1" applyBorder="1"/>
    <xf numFmtId="4" fontId="9" fillId="0" borderId="1" xfId="1" applyNumberFormat="1" applyFont="1" applyBorder="1"/>
    <xf numFmtId="4" fontId="9" fillId="0" borderId="1" xfId="1" applyNumberFormat="1" applyFont="1" applyBorder="1" applyAlignment="1">
      <alignment horizontal="center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32"/>
  <sheetViews>
    <sheetView tabSelected="1" topLeftCell="B55" zoomScaleNormal="100" workbookViewId="0">
      <selection activeCell="H13" sqref="H13"/>
    </sheetView>
  </sheetViews>
  <sheetFormatPr defaultRowHeight="15" x14ac:dyDescent="0.25"/>
  <cols>
    <col min="1" max="1" width="3.42578125" hidden="1" customWidth="1"/>
    <col min="2" max="2" width="49.4257812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2" t="s">
        <v>0</v>
      </c>
      <c r="D2" s="32"/>
      <c r="E2" s="32"/>
      <c r="F2" s="32"/>
      <c r="G2" s="32"/>
    </row>
    <row r="4" spans="2:15" x14ac:dyDescent="0.25">
      <c r="B4" s="33" t="s">
        <v>1</v>
      </c>
      <c r="C4" s="33"/>
      <c r="D4" s="33"/>
    </row>
    <row r="5" spans="2:15" x14ac:dyDescent="0.25">
      <c r="B5" s="33" t="s">
        <v>2</v>
      </c>
      <c r="C5" s="33"/>
      <c r="D5" s="33"/>
    </row>
    <row r="6" spans="2:15" x14ac:dyDescent="0.25">
      <c r="B6" s="33" t="s">
        <v>3</v>
      </c>
      <c r="C6" s="33"/>
      <c r="D6" s="33"/>
    </row>
    <row r="7" spans="2:15" x14ac:dyDescent="0.25">
      <c r="I7" s="10"/>
      <c r="J7" s="10"/>
    </row>
    <row r="8" spans="2:15" x14ac:dyDescent="0.25">
      <c r="B8" s="34" t="s">
        <v>29</v>
      </c>
      <c r="C8" s="34"/>
      <c r="D8" s="34"/>
      <c r="E8" s="34"/>
      <c r="F8" s="34"/>
      <c r="G8" s="34"/>
      <c r="H8" s="34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39" t="s">
        <v>4</v>
      </c>
      <c r="C11" s="40"/>
      <c r="D11" s="40"/>
      <c r="E11" s="40"/>
      <c r="F11" s="41"/>
      <c r="G11" s="1" t="s">
        <v>5</v>
      </c>
      <c r="H11" s="1" t="s">
        <v>6</v>
      </c>
      <c r="I11" s="10"/>
      <c r="J11" s="10"/>
      <c r="K11" s="35"/>
      <c r="L11" s="35"/>
      <c r="M11" s="35"/>
      <c r="N11" s="35"/>
      <c r="O11" s="35"/>
    </row>
    <row r="12" spans="2:15" x14ac:dyDescent="0.25">
      <c r="B12" s="37" t="s">
        <v>7</v>
      </c>
      <c r="C12" s="37"/>
      <c r="D12" s="37"/>
      <c r="E12" s="37"/>
      <c r="F12" s="37"/>
      <c r="G12" s="18">
        <v>44671</v>
      </c>
      <c r="H12" s="14">
        <v>2222693.2200000002</v>
      </c>
      <c r="I12" s="10"/>
      <c r="J12" s="10"/>
      <c r="K12" s="8"/>
      <c r="L12" s="8"/>
      <c r="M12" s="8"/>
      <c r="N12" s="8"/>
      <c r="O12" s="8"/>
    </row>
    <row r="13" spans="2:15" x14ac:dyDescent="0.25">
      <c r="B13" s="36" t="s">
        <v>8</v>
      </c>
      <c r="C13" s="36"/>
      <c r="D13" s="36"/>
      <c r="E13" s="36"/>
      <c r="F13" s="36"/>
      <c r="G13" s="19">
        <v>44671</v>
      </c>
      <c r="H13" s="2">
        <f>H14+H29-H37-H50</f>
        <v>1899519.3499999992</v>
      </c>
      <c r="I13" s="10"/>
      <c r="J13" s="10"/>
      <c r="K13" s="8"/>
      <c r="L13" s="8"/>
      <c r="M13" s="8"/>
      <c r="N13" s="8"/>
      <c r="O13" s="8"/>
    </row>
    <row r="14" spans="2:15" x14ac:dyDescent="0.25">
      <c r="B14" s="38" t="s">
        <v>9</v>
      </c>
      <c r="C14" s="38"/>
      <c r="D14" s="38"/>
      <c r="E14" s="38"/>
      <c r="F14" s="38"/>
      <c r="G14" s="20">
        <v>44671</v>
      </c>
      <c r="H14" s="3">
        <f>SUM(H15:H28)</f>
        <v>3211363.0099999993</v>
      </c>
      <c r="I14" s="10"/>
      <c r="J14" s="10"/>
      <c r="K14" s="8"/>
      <c r="L14" s="8"/>
      <c r="M14" s="8"/>
      <c r="N14" s="8"/>
      <c r="O14" s="8"/>
    </row>
    <row r="15" spans="2:15" x14ac:dyDescent="0.25">
      <c r="B15" s="26" t="s">
        <v>10</v>
      </c>
      <c r="C15" s="27"/>
      <c r="D15" s="27"/>
      <c r="E15" s="27"/>
      <c r="F15" s="28"/>
      <c r="G15" s="21"/>
      <c r="H15" s="11">
        <v>0</v>
      </c>
      <c r="I15" s="10"/>
      <c r="J15" s="10"/>
      <c r="K15" s="7"/>
    </row>
    <row r="16" spans="2:15" x14ac:dyDescent="0.25">
      <c r="B16" s="26" t="s">
        <v>11</v>
      </c>
      <c r="C16" s="27"/>
      <c r="D16" s="27"/>
      <c r="E16" s="27"/>
      <c r="F16" s="28"/>
      <c r="G16" s="21"/>
      <c r="H16" s="11">
        <v>0</v>
      </c>
      <c r="I16" s="10"/>
      <c r="J16" s="10"/>
      <c r="K16" s="7"/>
    </row>
    <row r="17" spans="2:13" x14ac:dyDescent="0.25">
      <c r="B17" s="26" t="s">
        <v>12</v>
      </c>
      <c r="C17" s="27"/>
      <c r="D17" s="27"/>
      <c r="E17" s="27"/>
      <c r="F17" s="28"/>
      <c r="G17" s="21"/>
      <c r="H17" s="11">
        <v>0</v>
      </c>
      <c r="I17" s="10"/>
      <c r="J17" s="10"/>
      <c r="K17" s="7"/>
    </row>
    <row r="18" spans="2:13" x14ac:dyDescent="0.25">
      <c r="B18" s="26" t="s">
        <v>13</v>
      </c>
      <c r="C18" s="27"/>
      <c r="D18" s="27"/>
      <c r="E18" s="27"/>
      <c r="F18" s="28"/>
      <c r="G18" s="21"/>
      <c r="H18" s="9">
        <f>1720000-4444.44+1720000-1247424.84-2368.42+150000-383129.78+1245000-818554.52+818554.96-1297394.48-18666.62-2500-18900+0.05+1245000+21399.7-1381951.11-11749.95</f>
        <v>1732870.5499999993</v>
      </c>
      <c r="I18" s="10"/>
      <c r="J18" s="10"/>
      <c r="K18" s="7"/>
      <c r="L18" s="7"/>
    </row>
    <row r="19" spans="2:13" x14ac:dyDescent="0.25">
      <c r="B19" s="26" t="s">
        <v>14</v>
      </c>
      <c r="C19" s="27"/>
      <c r="D19" s="27"/>
      <c r="E19" s="27"/>
      <c r="F19" s="28"/>
      <c r="G19" s="21"/>
      <c r="H19" s="9">
        <v>0</v>
      </c>
      <c r="I19" s="10"/>
      <c r="J19" s="10"/>
      <c r="K19" s="7"/>
      <c r="L19" s="7"/>
    </row>
    <row r="20" spans="2:13" x14ac:dyDescent="0.25">
      <c r="B20" s="26" t="s">
        <v>15</v>
      </c>
      <c r="C20" s="27"/>
      <c r="D20" s="27"/>
      <c r="E20" s="27"/>
      <c r="F20" s="28"/>
      <c r="G20" s="21"/>
      <c r="H20" s="9">
        <v>0</v>
      </c>
      <c r="I20" s="10"/>
      <c r="J20" s="10"/>
    </row>
    <row r="21" spans="2:13" x14ac:dyDescent="0.25">
      <c r="B21" s="26" t="s">
        <v>16</v>
      </c>
      <c r="C21" s="27"/>
      <c r="D21" s="27"/>
      <c r="E21" s="27"/>
      <c r="F21" s="28"/>
      <c r="G21" s="21"/>
      <c r="H21" s="25">
        <v>0</v>
      </c>
      <c r="I21" s="10"/>
      <c r="J21" s="10"/>
    </row>
    <row r="22" spans="2:13" x14ac:dyDescent="0.25">
      <c r="B22" s="26" t="s">
        <v>17</v>
      </c>
      <c r="C22" s="27"/>
      <c r="D22" s="27"/>
      <c r="E22" s="27"/>
      <c r="F22" s="28"/>
      <c r="G22" s="21"/>
      <c r="H22" s="25">
        <v>0</v>
      </c>
      <c r="I22" s="10"/>
      <c r="J22" s="10"/>
    </row>
    <row r="23" spans="2:13" x14ac:dyDescent="0.25">
      <c r="B23" s="26" t="s">
        <v>18</v>
      </c>
      <c r="C23" s="27"/>
      <c r="D23" s="27"/>
      <c r="E23" s="27"/>
      <c r="F23" s="28"/>
      <c r="G23" s="21"/>
      <c r="H23" s="9">
        <v>0</v>
      </c>
      <c r="I23" s="10"/>
      <c r="J23" s="10"/>
    </row>
    <row r="24" spans="2:13" x14ac:dyDescent="0.25">
      <c r="B24" s="26" t="s">
        <v>19</v>
      </c>
      <c r="C24" s="27"/>
      <c r="D24" s="27"/>
      <c r="E24" s="27"/>
      <c r="F24" s="28"/>
      <c r="G24" s="21"/>
      <c r="H24" s="9">
        <f>1184208.33-964202.43-13980+1184208.33-11394+63.59-103314</f>
        <v>1275589.82</v>
      </c>
      <c r="I24" s="10"/>
      <c r="J24" s="10"/>
      <c r="K24" s="10"/>
      <c r="L24" s="7"/>
    </row>
    <row r="25" spans="2:13" x14ac:dyDescent="0.25">
      <c r="B25" s="26" t="s">
        <v>20</v>
      </c>
      <c r="C25" s="27"/>
      <c r="D25" s="27"/>
      <c r="E25" s="27"/>
      <c r="F25" s="28"/>
      <c r="G25" s="21"/>
      <c r="H25" s="9">
        <v>0</v>
      </c>
      <c r="I25" s="10"/>
      <c r="J25" s="10"/>
      <c r="K25" s="10"/>
      <c r="L25" s="7"/>
    </row>
    <row r="26" spans="2:13" x14ac:dyDescent="0.25">
      <c r="B26" s="26" t="s">
        <v>21</v>
      </c>
      <c r="C26" s="27"/>
      <c r="D26" s="27"/>
      <c r="E26" s="27"/>
      <c r="F26" s="28"/>
      <c r="G26" s="21"/>
      <c r="H26" s="9">
        <v>0</v>
      </c>
      <c r="I26" s="10"/>
      <c r="J26" s="10"/>
      <c r="K26" s="7"/>
    </row>
    <row r="27" spans="2:13" x14ac:dyDescent="0.25">
      <c r="B27" s="26" t="s">
        <v>22</v>
      </c>
      <c r="C27" s="27"/>
      <c r="D27" s="27"/>
      <c r="E27" s="27"/>
      <c r="F27" s="28"/>
      <c r="G27" s="21"/>
      <c r="H27" s="9">
        <v>0</v>
      </c>
      <c r="I27" s="10"/>
      <c r="J27" s="10"/>
      <c r="K27" s="7"/>
      <c r="L27" s="7"/>
    </row>
    <row r="28" spans="2:13" x14ac:dyDescent="0.25">
      <c r="B28" s="26" t="s">
        <v>30</v>
      </c>
      <c r="C28" s="27"/>
      <c r="D28" s="27"/>
      <c r="E28" s="27"/>
      <c r="F28" s="28"/>
      <c r="G28" s="21"/>
      <c r="H28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+8050+2000-19058.34+8750+1350+7700+2400+8800+1150+2800+6150-38349.24+4950+1600+6350+1600+4750+3000+4550+1750+4950+1500-2424+11000+1650-40840.94+7400+800+6200+3000-26358.2+8000+2250+6850+1550+6150+1750+6050+1500-1212-26206.6+8400+2500+10050+1600-9697+6600+2450-1032.71+4000+3100+1300+5922+5400+1250+5300+1200+3450+850+4850+1750+3806-140-25237.15-4332.78+4450+1550+4750+1400+4750+450-0.43+3750+900-3636+4000+3150+2850+8900+1650+3400+1100+5250+2100+2750+1800+6250+1700+4800+1200-1212+9600+4050+2050+8300+2950+5350+1900+7000+2650-3636+5050+1400+5750+1400+5550+2450+7250+1250+8400+2650-28276.3+5250+1900-4848+13050+1550+11000+1100+4050+3250-32110.33+8200+1800+5750+1850+6200+2250+6900+2000+3800+1650-216398.9+25350+2200-8387.02+7200+1800-100+5300+1700-6061+8700+1900+8800+1700+9150+1450-1500+6750+1900+8250+2050+6200+1350-81753.02+8300+2200+5050+1950+5750+3000-5666+6900+2200+13750+3150+16100+2350+7350+1700+8100+1950+9250+2050+8850+2300+8950+1400-6937.77+7200+2150-2424+5300+1350-15031+5300+1700+13000+2150-10731.91+12050+1450+12550+3800+5300+2300+5900+3050+8700+1850+7500+1250-18963.59-37727.85+9300+2900+6550+1900+10100+2900+2200+5950-2424+2800+2800+108+13050+1800+9950+1550</f>
        <v>202902.63999999998</v>
      </c>
      <c r="I28" s="10"/>
      <c r="J28" s="10"/>
      <c r="K28" s="7"/>
      <c r="L28" s="7"/>
    </row>
    <row r="29" spans="2:13" x14ac:dyDescent="0.25">
      <c r="B29" s="29" t="s">
        <v>23</v>
      </c>
      <c r="C29" s="30"/>
      <c r="D29" s="30"/>
      <c r="E29" s="30"/>
      <c r="F29" s="31"/>
      <c r="G29" s="20">
        <v>44671</v>
      </c>
      <c r="H29" s="3">
        <f>H30+H31+H32+H33+H35+H36+H34</f>
        <v>118764.58999999997</v>
      </c>
      <c r="I29" s="10"/>
      <c r="J29" s="10"/>
      <c r="K29" s="7"/>
    </row>
    <row r="30" spans="2:13" x14ac:dyDescent="0.25">
      <c r="B30" s="26" t="s">
        <v>10</v>
      </c>
      <c r="C30" s="27"/>
      <c r="D30" s="27"/>
      <c r="E30" s="27"/>
      <c r="F30" s="28"/>
      <c r="G30" s="22"/>
      <c r="H30" s="11">
        <v>0</v>
      </c>
      <c r="I30" s="10"/>
      <c r="J30" s="10"/>
      <c r="K30" s="7"/>
    </row>
    <row r="31" spans="2:13" x14ac:dyDescent="0.25">
      <c r="B31" s="26" t="s">
        <v>13</v>
      </c>
      <c r="C31" s="27"/>
      <c r="D31" s="27"/>
      <c r="E31" s="27"/>
      <c r="F31" s="28"/>
      <c r="G31" s="22"/>
      <c r="H31" s="9">
        <f>110000+110000-123880.54+153083.33-138509.66+153083.33-2500-142511.87</f>
        <v>118764.58999999997</v>
      </c>
      <c r="I31" s="15"/>
      <c r="J31" s="10"/>
      <c r="K31" s="7"/>
    </row>
    <row r="32" spans="2:13" x14ac:dyDescent="0.25">
      <c r="B32" s="26" t="s">
        <v>19</v>
      </c>
      <c r="C32" s="27"/>
      <c r="D32" s="27"/>
      <c r="E32" s="27"/>
      <c r="F32" s="28"/>
      <c r="G32" s="22"/>
      <c r="H32" s="9">
        <v>0</v>
      </c>
      <c r="I32" s="10"/>
      <c r="J32" s="10"/>
      <c r="K32" s="7"/>
      <c r="L32" s="7"/>
      <c r="M32" s="7"/>
    </row>
    <row r="33" spans="2:12" x14ac:dyDescent="0.25">
      <c r="B33" s="26" t="s">
        <v>21</v>
      </c>
      <c r="C33" s="27"/>
      <c r="D33" s="27"/>
      <c r="E33" s="27"/>
      <c r="F33" s="28"/>
      <c r="G33" s="22"/>
      <c r="H33" s="9">
        <v>0</v>
      </c>
      <c r="I33" s="10"/>
      <c r="J33" s="10"/>
    </row>
    <row r="34" spans="2:12" x14ac:dyDescent="0.25">
      <c r="B34" s="26" t="s">
        <v>11</v>
      </c>
      <c r="C34" s="27"/>
      <c r="D34" s="27"/>
      <c r="E34" s="27"/>
      <c r="F34" s="28"/>
      <c r="G34" s="22"/>
      <c r="H34" s="9">
        <v>0</v>
      </c>
      <c r="I34" s="10"/>
      <c r="J34" s="10"/>
    </row>
    <row r="35" spans="2:12" x14ac:dyDescent="0.25">
      <c r="B35" s="26" t="s">
        <v>22</v>
      </c>
      <c r="C35" s="27"/>
      <c r="D35" s="27"/>
      <c r="E35" s="27"/>
      <c r="F35" s="28"/>
      <c r="G35" s="22"/>
      <c r="H35" s="9">
        <v>0</v>
      </c>
      <c r="I35" s="10"/>
      <c r="J35" s="10"/>
    </row>
    <row r="36" spans="2:12" x14ac:dyDescent="0.25">
      <c r="B36" s="26" t="s">
        <v>31</v>
      </c>
      <c r="C36" s="27"/>
      <c r="D36" s="27"/>
      <c r="E36" s="27"/>
      <c r="F36" s="28"/>
      <c r="G36" s="22"/>
      <c r="H36" s="9">
        <v>0</v>
      </c>
      <c r="I36" s="10"/>
      <c r="J36" s="10"/>
    </row>
    <row r="37" spans="2:12" x14ac:dyDescent="0.25">
      <c r="B37" s="45" t="s">
        <v>24</v>
      </c>
      <c r="C37" s="46"/>
      <c r="D37" s="46"/>
      <c r="E37" s="46"/>
      <c r="F37" s="47"/>
      <c r="G37" s="23">
        <v>44671</v>
      </c>
      <c r="H37" s="4">
        <f>SUM(H38:H49)</f>
        <v>1430608.25</v>
      </c>
      <c r="I37" s="10"/>
      <c r="J37" s="10"/>
    </row>
    <row r="38" spans="2:12" x14ac:dyDescent="0.25">
      <c r="B38" s="26" t="s">
        <v>10</v>
      </c>
      <c r="C38" s="27"/>
      <c r="D38" s="27"/>
      <c r="E38" s="27"/>
      <c r="F38" s="28"/>
      <c r="G38" s="21"/>
      <c r="H38" s="11">
        <v>0</v>
      </c>
      <c r="I38" s="10"/>
      <c r="J38" s="10"/>
    </row>
    <row r="39" spans="2:12" x14ac:dyDescent="0.25">
      <c r="B39" s="26" t="s">
        <v>11</v>
      </c>
      <c r="C39" s="27"/>
      <c r="D39" s="27"/>
      <c r="E39" s="27"/>
      <c r="F39" s="28"/>
      <c r="G39" s="21"/>
      <c r="H39" s="11">
        <v>0</v>
      </c>
      <c r="I39" s="10"/>
      <c r="J39" s="10"/>
    </row>
    <row r="40" spans="2:12" x14ac:dyDescent="0.25">
      <c r="B40" s="26" t="s">
        <v>12</v>
      </c>
      <c r="C40" s="27"/>
      <c r="D40" s="27"/>
      <c r="E40" s="27"/>
      <c r="F40" s="28"/>
      <c r="G40" s="21"/>
      <c r="H40" s="11">
        <v>0</v>
      </c>
      <c r="I40" s="10"/>
      <c r="J40" s="10"/>
    </row>
    <row r="41" spans="2:12" x14ac:dyDescent="0.25">
      <c r="B41" s="26" t="s">
        <v>13</v>
      </c>
      <c r="C41" s="27"/>
      <c r="D41" s="27"/>
      <c r="E41" s="27"/>
      <c r="F41" s="28"/>
      <c r="G41" s="21"/>
      <c r="H41" s="11">
        <v>0</v>
      </c>
      <c r="I41" s="10"/>
      <c r="J41" s="10"/>
      <c r="L41" s="7"/>
    </row>
    <row r="42" spans="2:12" x14ac:dyDescent="0.25">
      <c r="B42" s="26" t="s">
        <v>14</v>
      </c>
      <c r="C42" s="27"/>
      <c r="D42" s="27"/>
      <c r="E42" s="27"/>
      <c r="F42" s="28"/>
      <c r="G42" s="21"/>
      <c r="H42" s="11">
        <v>0</v>
      </c>
      <c r="I42" s="10"/>
      <c r="J42" s="10"/>
      <c r="L42" s="7"/>
    </row>
    <row r="43" spans="2:12" x14ac:dyDescent="0.25">
      <c r="B43" s="26" t="s">
        <v>15</v>
      </c>
      <c r="C43" s="27"/>
      <c r="D43" s="27"/>
      <c r="E43" s="27"/>
      <c r="F43" s="28"/>
      <c r="G43" s="21"/>
      <c r="H43" s="9">
        <v>0</v>
      </c>
      <c r="I43" s="10"/>
      <c r="J43" s="10"/>
    </row>
    <row r="44" spans="2:12" x14ac:dyDescent="0.25">
      <c r="B44" s="26" t="s">
        <v>16</v>
      </c>
      <c r="C44" s="27"/>
      <c r="D44" s="27"/>
      <c r="E44" s="27"/>
      <c r="F44" s="28"/>
      <c r="G44" s="21"/>
      <c r="H44" s="9">
        <v>0</v>
      </c>
      <c r="I44" s="10"/>
      <c r="J44" s="10"/>
      <c r="L44" s="7"/>
    </row>
    <row r="45" spans="2:12" x14ac:dyDescent="0.25">
      <c r="B45" s="26" t="s">
        <v>17</v>
      </c>
      <c r="C45" s="27"/>
      <c r="D45" s="27"/>
      <c r="E45" s="27"/>
      <c r="F45" s="28"/>
      <c r="G45" s="21"/>
      <c r="H45" s="9">
        <v>0</v>
      </c>
      <c r="I45" s="10"/>
      <c r="J45" s="10"/>
    </row>
    <row r="46" spans="2:12" x14ac:dyDescent="0.25">
      <c r="B46" s="26" t="s">
        <v>18</v>
      </c>
      <c r="C46" s="27"/>
      <c r="D46" s="27"/>
      <c r="E46" s="27"/>
      <c r="F46" s="28"/>
      <c r="G46" s="21"/>
      <c r="H46" s="9">
        <v>0</v>
      </c>
      <c r="I46" s="10"/>
      <c r="J46" s="10"/>
    </row>
    <row r="47" spans="2:12" x14ac:dyDescent="0.25">
      <c r="B47" s="26" t="s">
        <v>19</v>
      </c>
      <c r="C47" s="27"/>
      <c r="D47" s="27"/>
      <c r="E47" s="27"/>
      <c r="F47" s="28"/>
      <c r="G47" s="21"/>
      <c r="H47" s="9">
        <v>1430608.25</v>
      </c>
      <c r="I47" s="10"/>
      <c r="J47" s="10"/>
    </row>
    <row r="48" spans="2:12" x14ac:dyDescent="0.25">
      <c r="B48" s="26" t="s">
        <v>21</v>
      </c>
      <c r="C48" s="27"/>
      <c r="D48" s="27"/>
      <c r="E48" s="27"/>
      <c r="F48" s="28"/>
      <c r="G48" s="21"/>
      <c r="H48" s="9">
        <v>0</v>
      </c>
      <c r="I48" s="10"/>
      <c r="J48" s="10"/>
    </row>
    <row r="49" spans="2:12" x14ac:dyDescent="0.25">
      <c r="B49" s="26" t="s">
        <v>22</v>
      </c>
      <c r="C49" s="27"/>
      <c r="D49" s="27"/>
      <c r="E49" s="27"/>
      <c r="F49" s="28"/>
      <c r="G49" s="21"/>
      <c r="H49" s="9">
        <v>0</v>
      </c>
      <c r="I49" s="10"/>
      <c r="J49" s="10"/>
      <c r="K49" s="7"/>
    </row>
    <row r="50" spans="2:12" x14ac:dyDescent="0.25">
      <c r="B50" s="45" t="s">
        <v>25</v>
      </c>
      <c r="C50" s="46"/>
      <c r="D50" s="46"/>
      <c r="E50" s="46"/>
      <c r="F50" s="47"/>
      <c r="G50" s="23">
        <v>44671</v>
      </c>
      <c r="H50" s="4">
        <f>SUM(H51:H56)</f>
        <v>0</v>
      </c>
      <c r="I50" s="10"/>
      <c r="J50" s="10"/>
    </row>
    <row r="51" spans="2:12" x14ac:dyDescent="0.25">
      <c r="B51" s="26" t="s">
        <v>10</v>
      </c>
      <c r="C51" s="27"/>
      <c r="D51" s="27"/>
      <c r="E51" s="27"/>
      <c r="F51" s="28"/>
      <c r="G51" s="22"/>
      <c r="H51" s="11">
        <v>0</v>
      </c>
      <c r="I51" s="10"/>
      <c r="J51" s="10"/>
    </row>
    <row r="52" spans="2:12" x14ac:dyDescent="0.25">
      <c r="B52" s="26" t="s">
        <v>13</v>
      </c>
      <c r="C52" s="27"/>
      <c r="D52" s="27"/>
      <c r="E52" s="27"/>
      <c r="F52" s="28"/>
      <c r="G52" s="22"/>
      <c r="H52" s="11">
        <v>0</v>
      </c>
      <c r="I52" s="10"/>
      <c r="J52" s="10"/>
    </row>
    <row r="53" spans="2:12" x14ac:dyDescent="0.25">
      <c r="B53" s="26" t="s">
        <v>19</v>
      </c>
      <c r="C53" s="27"/>
      <c r="D53" s="27"/>
      <c r="E53" s="27"/>
      <c r="F53" s="28"/>
      <c r="G53" s="22"/>
      <c r="H53" s="9">
        <v>0</v>
      </c>
      <c r="I53" s="10"/>
      <c r="J53" s="10"/>
    </row>
    <row r="54" spans="2:12" x14ac:dyDescent="0.25">
      <c r="B54" s="26" t="s">
        <v>21</v>
      </c>
      <c r="C54" s="27"/>
      <c r="D54" s="27"/>
      <c r="E54" s="27"/>
      <c r="F54" s="28"/>
      <c r="G54" s="22"/>
      <c r="H54" s="2">
        <v>0</v>
      </c>
      <c r="I54" s="10"/>
      <c r="J54" s="10"/>
      <c r="K54" s="7"/>
    </row>
    <row r="55" spans="2:12" x14ac:dyDescent="0.25">
      <c r="B55" s="26" t="s">
        <v>11</v>
      </c>
      <c r="C55" s="27"/>
      <c r="D55" s="27"/>
      <c r="E55" s="27"/>
      <c r="F55" s="28"/>
      <c r="G55" s="22"/>
      <c r="H55" s="2">
        <v>0</v>
      </c>
      <c r="I55" s="10"/>
      <c r="J55" s="10"/>
    </row>
    <row r="56" spans="2:12" x14ac:dyDescent="0.25">
      <c r="B56" s="26" t="s">
        <v>22</v>
      </c>
      <c r="C56" s="27"/>
      <c r="D56" s="27"/>
      <c r="E56" s="27"/>
      <c r="F56" s="28"/>
      <c r="G56" s="22"/>
      <c r="H56" s="2">
        <v>0</v>
      </c>
      <c r="I56" s="10"/>
      <c r="J56" s="10"/>
    </row>
    <row r="57" spans="2:12" x14ac:dyDescent="0.25">
      <c r="B57" s="48" t="s">
        <v>26</v>
      </c>
      <c r="C57" s="49"/>
      <c r="D57" s="49"/>
      <c r="E57" s="49"/>
      <c r="F57" s="50"/>
      <c r="G57" s="24">
        <v>44671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+63.89-18338.8+17007.26+2072.24-0.43-19079.5+177569.64</f>
        <v>1289391.8699999992</v>
      </c>
      <c r="I57" s="10"/>
      <c r="L57" s="7"/>
    </row>
    <row r="58" spans="2:12" x14ac:dyDescent="0.25">
      <c r="B58" s="26" t="s">
        <v>27</v>
      </c>
      <c r="C58" s="27"/>
      <c r="D58" s="27"/>
      <c r="E58" s="27"/>
      <c r="F58" s="28"/>
      <c r="G58" s="22"/>
      <c r="H58" s="2">
        <v>966218</v>
      </c>
      <c r="I58" s="10"/>
      <c r="J58" s="10"/>
    </row>
    <row r="59" spans="2:12" x14ac:dyDescent="0.25">
      <c r="B59" s="42" t="s">
        <v>28</v>
      </c>
      <c r="C59" s="43"/>
      <c r="D59" s="43"/>
      <c r="E59" s="43"/>
      <c r="F59" s="44"/>
      <c r="G59" s="22"/>
      <c r="H59" s="6">
        <f>H14+H29-H37-H50+H57-H58</f>
        <v>2222693.2199999983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32</v>
      </c>
      <c r="C61" s="16"/>
      <c r="D61" s="16"/>
      <c r="E61" s="16"/>
      <c r="F61" s="16"/>
      <c r="G61" s="8"/>
      <c r="H61" s="12"/>
      <c r="I61" s="10"/>
      <c r="J61" s="10"/>
      <c r="K61" s="7"/>
    </row>
    <row r="62" spans="2:12" x14ac:dyDescent="0.25">
      <c r="H62" s="7"/>
    </row>
    <row r="63" spans="2:12" x14ac:dyDescent="0.25">
      <c r="B63" s="51" t="s">
        <v>33</v>
      </c>
      <c r="C63" s="52">
        <v>241554.98</v>
      </c>
      <c r="D63" s="53" t="s">
        <v>64</v>
      </c>
    </row>
    <row r="64" spans="2:12" x14ac:dyDescent="0.25">
      <c r="B64" s="51" t="s">
        <v>34</v>
      </c>
      <c r="C64" s="52">
        <v>3300</v>
      </c>
      <c r="D64" s="53" t="s">
        <v>65</v>
      </c>
    </row>
    <row r="65" spans="2:4" x14ac:dyDescent="0.25">
      <c r="B65" s="51" t="s">
        <v>34</v>
      </c>
      <c r="C65" s="52">
        <v>3700</v>
      </c>
      <c r="D65" s="53" t="s">
        <v>66</v>
      </c>
    </row>
    <row r="66" spans="2:4" x14ac:dyDescent="0.25">
      <c r="B66" s="51" t="s">
        <v>34</v>
      </c>
      <c r="C66" s="52">
        <v>10850</v>
      </c>
      <c r="D66" s="53" t="s">
        <v>67</v>
      </c>
    </row>
    <row r="67" spans="2:4" x14ac:dyDescent="0.25">
      <c r="B67" s="51" t="s">
        <v>35</v>
      </c>
      <c r="C67" s="52">
        <v>14800</v>
      </c>
      <c r="D67" s="53" t="s">
        <v>68</v>
      </c>
    </row>
    <row r="68" spans="2:4" x14ac:dyDescent="0.25">
      <c r="B68" s="51" t="s">
        <v>36</v>
      </c>
      <c r="C68" s="52">
        <v>70984</v>
      </c>
      <c r="D68" s="53" t="s">
        <v>69</v>
      </c>
    </row>
    <row r="69" spans="2:4" x14ac:dyDescent="0.25">
      <c r="B69" s="51" t="s">
        <v>33</v>
      </c>
      <c r="C69" s="52">
        <v>13767</v>
      </c>
      <c r="D69" s="53" t="s">
        <v>70</v>
      </c>
    </row>
    <row r="70" spans="2:4" x14ac:dyDescent="0.25">
      <c r="B70" s="51" t="s">
        <v>37</v>
      </c>
      <c r="C70" s="52">
        <v>35385.599999999999</v>
      </c>
      <c r="D70" s="53" t="s">
        <v>71</v>
      </c>
    </row>
    <row r="71" spans="2:4" x14ac:dyDescent="0.25">
      <c r="B71" s="51" t="s">
        <v>37</v>
      </c>
      <c r="C71" s="52">
        <v>105600</v>
      </c>
      <c r="D71" s="53" t="s">
        <v>72</v>
      </c>
    </row>
    <row r="72" spans="2:4" x14ac:dyDescent="0.25">
      <c r="B72" s="51" t="s">
        <v>38</v>
      </c>
      <c r="C72" s="52">
        <v>22390</v>
      </c>
      <c r="D72" s="53" t="s">
        <v>73</v>
      </c>
    </row>
    <row r="73" spans="2:4" x14ac:dyDescent="0.25">
      <c r="B73" s="51" t="s">
        <v>38</v>
      </c>
      <c r="C73" s="52">
        <v>4800</v>
      </c>
      <c r="D73" s="53" t="s">
        <v>74</v>
      </c>
    </row>
    <row r="74" spans="2:4" x14ac:dyDescent="0.25">
      <c r="B74" s="51" t="s">
        <v>38</v>
      </c>
      <c r="C74" s="52">
        <v>5750</v>
      </c>
      <c r="D74" s="53" t="s">
        <v>75</v>
      </c>
    </row>
    <row r="75" spans="2:4" x14ac:dyDescent="0.25">
      <c r="B75" s="51" t="s">
        <v>39</v>
      </c>
      <c r="C75" s="52">
        <v>25000</v>
      </c>
      <c r="D75" s="53" t="s">
        <v>76</v>
      </c>
    </row>
    <row r="76" spans="2:4" x14ac:dyDescent="0.25">
      <c r="B76" s="51" t="s">
        <v>39</v>
      </c>
      <c r="C76" s="52">
        <v>25000</v>
      </c>
      <c r="D76" s="53" t="s">
        <v>77</v>
      </c>
    </row>
    <row r="77" spans="2:4" x14ac:dyDescent="0.25">
      <c r="B77" s="51" t="s">
        <v>40</v>
      </c>
      <c r="C77" s="52">
        <v>11700</v>
      </c>
      <c r="D77" s="53" t="s">
        <v>78</v>
      </c>
    </row>
    <row r="78" spans="2:4" x14ac:dyDescent="0.25">
      <c r="B78" s="51" t="s">
        <v>40</v>
      </c>
      <c r="C78" s="52">
        <v>1805</v>
      </c>
      <c r="D78" s="53" t="s">
        <v>79</v>
      </c>
    </row>
    <row r="79" spans="2:4" x14ac:dyDescent="0.25">
      <c r="B79" s="51" t="s">
        <v>41</v>
      </c>
      <c r="C79" s="52">
        <v>12000</v>
      </c>
      <c r="D79" s="53" t="s">
        <v>80</v>
      </c>
    </row>
    <row r="80" spans="2:4" x14ac:dyDescent="0.25">
      <c r="B80" s="51" t="s">
        <v>42</v>
      </c>
      <c r="C80" s="52">
        <v>44902.55</v>
      </c>
      <c r="D80" s="53" t="s">
        <v>81</v>
      </c>
    </row>
    <row r="81" spans="2:4" x14ac:dyDescent="0.25">
      <c r="B81" s="51" t="s">
        <v>42</v>
      </c>
      <c r="C81" s="52">
        <v>27188.7</v>
      </c>
      <c r="D81" s="53" t="s">
        <v>82</v>
      </c>
    </row>
    <row r="82" spans="2:4" x14ac:dyDescent="0.25">
      <c r="B82" s="51" t="s">
        <v>42</v>
      </c>
      <c r="C82" s="52">
        <v>44490.6</v>
      </c>
      <c r="D82" s="53" t="s">
        <v>83</v>
      </c>
    </row>
    <row r="83" spans="2:4" x14ac:dyDescent="0.25">
      <c r="B83" s="51" t="s">
        <v>42</v>
      </c>
      <c r="C83" s="52">
        <v>337.8</v>
      </c>
      <c r="D83" s="53" t="s">
        <v>84</v>
      </c>
    </row>
    <row r="84" spans="2:4" x14ac:dyDescent="0.25">
      <c r="B84" s="51" t="s">
        <v>42</v>
      </c>
      <c r="C84" s="52">
        <v>222.45</v>
      </c>
      <c r="D84" s="53" t="s">
        <v>85</v>
      </c>
    </row>
    <row r="85" spans="2:4" x14ac:dyDescent="0.25">
      <c r="B85" s="51" t="s">
        <v>42</v>
      </c>
      <c r="C85" s="52">
        <v>10512.96</v>
      </c>
      <c r="D85" s="53" t="s">
        <v>86</v>
      </c>
    </row>
    <row r="86" spans="2:4" x14ac:dyDescent="0.25">
      <c r="B86" s="51" t="s">
        <v>42</v>
      </c>
      <c r="C86" s="52">
        <v>568.49</v>
      </c>
      <c r="D86" s="53" t="s">
        <v>87</v>
      </c>
    </row>
    <row r="87" spans="2:4" x14ac:dyDescent="0.25">
      <c r="B87" s="51" t="s">
        <v>43</v>
      </c>
      <c r="C87" s="52">
        <v>28662</v>
      </c>
      <c r="D87" s="53" t="s">
        <v>88</v>
      </c>
    </row>
    <row r="88" spans="2:4" x14ac:dyDescent="0.25">
      <c r="B88" s="51" t="s">
        <v>43</v>
      </c>
      <c r="C88" s="52">
        <v>52207</v>
      </c>
      <c r="D88" s="53" t="s">
        <v>89</v>
      </c>
    </row>
    <row r="89" spans="2:4" x14ac:dyDescent="0.25">
      <c r="B89" s="51" t="s">
        <v>43</v>
      </c>
      <c r="C89" s="52">
        <v>17095</v>
      </c>
      <c r="D89" s="53" t="s">
        <v>90</v>
      </c>
    </row>
    <row r="90" spans="2:4" x14ac:dyDescent="0.25">
      <c r="B90" s="51" t="s">
        <v>44</v>
      </c>
      <c r="C90" s="52">
        <v>39786</v>
      </c>
      <c r="D90" s="53" t="s">
        <v>91</v>
      </c>
    </row>
    <row r="91" spans="2:4" x14ac:dyDescent="0.25">
      <c r="B91" s="51" t="s">
        <v>45</v>
      </c>
      <c r="C91" s="52">
        <v>14640</v>
      </c>
      <c r="D91" s="53" t="s">
        <v>92</v>
      </c>
    </row>
    <row r="92" spans="2:4" x14ac:dyDescent="0.25">
      <c r="B92" s="51" t="s">
        <v>46</v>
      </c>
      <c r="C92" s="52">
        <v>7056</v>
      </c>
      <c r="D92" s="53" t="s">
        <v>93</v>
      </c>
    </row>
    <row r="93" spans="2:4" x14ac:dyDescent="0.25">
      <c r="B93" s="51" t="s">
        <v>47</v>
      </c>
      <c r="C93" s="52">
        <v>29411.82</v>
      </c>
      <c r="D93" s="53" t="s">
        <v>94</v>
      </c>
    </row>
    <row r="94" spans="2:4" x14ac:dyDescent="0.25">
      <c r="B94" s="51" t="s">
        <v>47</v>
      </c>
      <c r="C94" s="52">
        <v>2832.5</v>
      </c>
      <c r="D94" s="53" t="s">
        <v>94</v>
      </c>
    </row>
    <row r="95" spans="2:4" x14ac:dyDescent="0.25">
      <c r="B95" s="51" t="s">
        <v>48</v>
      </c>
      <c r="C95" s="52">
        <v>5000</v>
      </c>
      <c r="D95" s="53" t="s">
        <v>95</v>
      </c>
    </row>
    <row r="96" spans="2:4" x14ac:dyDescent="0.25">
      <c r="B96" s="51" t="s">
        <v>48</v>
      </c>
      <c r="C96" s="52">
        <v>5000</v>
      </c>
      <c r="D96" s="53" t="s">
        <v>96</v>
      </c>
    </row>
    <row r="97" spans="2:4" x14ac:dyDescent="0.25">
      <c r="B97" s="51" t="s">
        <v>49</v>
      </c>
      <c r="C97" s="52">
        <v>15000</v>
      </c>
      <c r="D97" s="53" t="s">
        <v>97</v>
      </c>
    </row>
    <row r="98" spans="2:4" x14ac:dyDescent="0.25">
      <c r="B98" s="51" t="s">
        <v>50</v>
      </c>
      <c r="C98" s="52">
        <v>55500</v>
      </c>
      <c r="D98" s="53" t="s">
        <v>98</v>
      </c>
    </row>
    <row r="99" spans="2:4" x14ac:dyDescent="0.25">
      <c r="B99" s="51" t="s">
        <v>50</v>
      </c>
      <c r="C99" s="52">
        <v>4500</v>
      </c>
      <c r="D99" s="53" t="s">
        <v>99</v>
      </c>
    </row>
    <row r="100" spans="2:4" x14ac:dyDescent="0.25">
      <c r="B100" s="51" t="s">
        <v>50</v>
      </c>
      <c r="C100" s="52">
        <v>4000</v>
      </c>
      <c r="D100" s="53" t="s">
        <v>100</v>
      </c>
    </row>
    <row r="101" spans="2:4" x14ac:dyDescent="0.25">
      <c r="B101" s="51" t="s">
        <v>50</v>
      </c>
      <c r="C101" s="52">
        <v>18000</v>
      </c>
      <c r="D101" s="53" t="s">
        <v>101</v>
      </c>
    </row>
    <row r="102" spans="2:4" x14ac:dyDescent="0.25">
      <c r="B102" s="51" t="s">
        <v>50</v>
      </c>
      <c r="C102" s="52">
        <v>15500</v>
      </c>
      <c r="D102" s="53" t="s">
        <v>102</v>
      </c>
    </row>
    <row r="103" spans="2:4" x14ac:dyDescent="0.25">
      <c r="B103" s="51" t="s">
        <v>51</v>
      </c>
      <c r="C103" s="52">
        <v>1798.8</v>
      </c>
      <c r="D103" s="53" t="s">
        <v>103</v>
      </c>
    </row>
    <row r="104" spans="2:4" x14ac:dyDescent="0.25">
      <c r="B104" s="51" t="s">
        <v>52</v>
      </c>
      <c r="C104" s="52">
        <v>92330</v>
      </c>
      <c r="D104" s="53" t="s">
        <v>104</v>
      </c>
    </row>
    <row r="105" spans="2:4" x14ac:dyDescent="0.25">
      <c r="B105" s="51" t="s">
        <v>53</v>
      </c>
      <c r="C105" s="52">
        <v>21060</v>
      </c>
      <c r="D105" s="53" t="s">
        <v>105</v>
      </c>
    </row>
    <row r="106" spans="2:4" x14ac:dyDescent="0.25">
      <c r="B106" s="51" t="s">
        <v>54</v>
      </c>
      <c r="C106" s="52">
        <v>8000</v>
      </c>
      <c r="D106" s="53" t="s">
        <v>106</v>
      </c>
    </row>
    <row r="107" spans="2:4" x14ac:dyDescent="0.25">
      <c r="B107" s="51" t="s">
        <v>55</v>
      </c>
      <c r="C107" s="52">
        <v>3780</v>
      </c>
      <c r="D107" s="53" t="s">
        <v>107</v>
      </c>
    </row>
    <row r="108" spans="2:4" x14ac:dyDescent="0.25">
      <c r="B108" s="51" t="s">
        <v>55</v>
      </c>
      <c r="C108" s="52">
        <v>10680</v>
      </c>
      <c r="D108" s="53" t="s">
        <v>108</v>
      </c>
    </row>
    <row r="109" spans="2:4" x14ac:dyDescent="0.25">
      <c r="B109" s="51" t="s">
        <v>55</v>
      </c>
      <c r="C109" s="52">
        <v>10680</v>
      </c>
      <c r="D109" s="53" t="s">
        <v>109</v>
      </c>
    </row>
    <row r="110" spans="2:4" x14ac:dyDescent="0.25">
      <c r="B110" s="51" t="s">
        <v>56</v>
      </c>
      <c r="C110" s="52">
        <v>39100</v>
      </c>
      <c r="D110" s="53" t="s">
        <v>110</v>
      </c>
    </row>
    <row r="111" spans="2:4" x14ac:dyDescent="0.25">
      <c r="B111" s="51" t="s">
        <v>57</v>
      </c>
      <c r="C111" s="52">
        <v>1599</v>
      </c>
      <c r="D111" s="53" t="s">
        <v>111</v>
      </c>
    </row>
    <row r="112" spans="2:4" x14ac:dyDescent="0.25">
      <c r="B112" s="51" t="s">
        <v>57</v>
      </c>
      <c r="C112" s="52">
        <v>4722</v>
      </c>
      <c r="D112" s="53" t="s">
        <v>112</v>
      </c>
    </row>
    <row r="113" spans="2:5" x14ac:dyDescent="0.25">
      <c r="B113" s="51" t="s">
        <v>57</v>
      </c>
      <c r="C113" s="52">
        <v>5802</v>
      </c>
      <c r="D113" s="53" t="s">
        <v>113</v>
      </c>
    </row>
    <row r="114" spans="2:5" x14ac:dyDescent="0.25">
      <c r="B114" s="51" t="s">
        <v>58</v>
      </c>
      <c r="C114" s="52">
        <v>25237.57</v>
      </c>
      <c r="D114" s="53" t="s">
        <v>114</v>
      </c>
      <c r="E114" s="7"/>
    </row>
    <row r="115" spans="2:5" x14ac:dyDescent="0.25">
      <c r="B115" s="55" t="s">
        <v>126</v>
      </c>
      <c r="C115" s="54">
        <f>SUM(C63:C114)</f>
        <v>1275589.8199999998</v>
      </c>
      <c r="D115" s="53"/>
    </row>
    <row r="116" spans="2:5" x14ac:dyDescent="0.25">
      <c r="B116" s="51" t="s">
        <v>58</v>
      </c>
      <c r="C116" s="52">
        <v>26602.43</v>
      </c>
      <c r="D116" s="53" t="s">
        <v>114</v>
      </c>
      <c r="E116" s="7"/>
    </row>
    <row r="117" spans="2:5" x14ac:dyDescent="0.25">
      <c r="B117" s="51" t="s">
        <v>58</v>
      </c>
      <c r="C117" s="52">
        <v>30528</v>
      </c>
      <c r="D117" s="53" t="s">
        <v>115</v>
      </c>
    </row>
    <row r="118" spans="2:5" x14ac:dyDescent="0.25">
      <c r="B118" s="51" t="s">
        <v>59</v>
      </c>
      <c r="C118" s="52">
        <v>3900</v>
      </c>
      <c r="D118" s="53" t="s">
        <v>116</v>
      </c>
    </row>
    <row r="119" spans="2:5" x14ac:dyDescent="0.25">
      <c r="B119" s="51" t="s">
        <v>59</v>
      </c>
      <c r="C119" s="52">
        <v>1500</v>
      </c>
      <c r="D119" s="53" t="s">
        <v>117</v>
      </c>
    </row>
    <row r="120" spans="2:5" x14ac:dyDescent="0.25">
      <c r="B120" s="51" t="s">
        <v>59</v>
      </c>
      <c r="C120" s="52">
        <v>4400</v>
      </c>
      <c r="D120" s="53" t="s">
        <v>118</v>
      </c>
    </row>
    <row r="121" spans="2:5" x14ac:dyDescent="0.25">
      <c r="B121" s="51" t="s">
        <v>59</v>
      </c>
      <c r="C121" s="52">
        <v>21100</v>
      </c>
      <c r="D121" s="53" t="s">
        <v>119</v>
      </c>
    </row>
    <row r="122" spans="2:5" x14ac:dyDescent="0.25">
      <c r="B122" s="51" t="s">
        <v>59</v>
      </c>
      <c r="C122" s="52">
        <v>2200</v>
      </c>
      <c r="D122" s="53" t="s">
        <v>120</v>
      </c>
    </row>
    <row r="123" spans="2:5" x14ac:dyDescent="0.25">
      <c r="B123" s="51" t="s">
        <v>60</v>
      </c>
      <c r="C123" s="52">
        <v>900</v>
      </c>
      <c r="D123" s="53" t="s">
        <v>121</v>
      </c>
    </row>
    <row r="124" spans="2:5" x14ac:dyDescent="0.25">
      <c r="B124" s="51" t="s">
        <v>60</v>
      </c>
      <c r="C124" s="52">
        <v>10500</v>
      </c>
      <c r="D124" s="53" t="s">
        <v>122</v>
      </c>
    </row>
    <row r="125" spans="2:5" x14ac:dyDescent="0.25">
      <c r="B125" s="51" t="s">
        <v>61</v>
      </c>
      <c r="C125" s="52">
        <v>14700</v>
      </c>
      <c r="D125" s="53" t="s">
        <v>123</v>
      </c>
    </row>
    <row r="126" spans="2:5" x14ac:dyDescent="0.25">
      <c r="B126" s="51" t="s">
        <v>62</v>
      </c>
      <c r="C126" s="52">
        <v>1200</v>
      </c>
      <c r="D126" s="53" t="s">
        <v>124</v>
      </c>
    </row>
    <row r="127" spans="2:5" x14ac:dyDescent="0.25">
      <c r="B127" s="51" t="s">
        <v>63</v>
      </c>
      <c r="C127" s="52">
        <v>37488</v>
      </c>
      <c r="D127" s="53" t="s">
        <v>125</v>
      </c>
    </row>
    <row r="128" spans="2:5" x14ac:dyDescent="0.25">
      <c r="B128" s="55" t="s">
        <v>127</v>
      </c>
      <c r="C128" s="54">
        <f>SUM(C116:C127)</f>
        <v>155018.43</v>
      </c>
      <c r="D128" s="53"/>
    </row>
    <row r="130" spans="3:3" x14ac:dyDescent="0.25">
      <c r="C130" s="7"/>
    </row>
    <row r="131" spans="3:3" x14ac:dyDescent="0.25">
      <c r="C131" s="7"/>
    </row>
    <row r="132" spans="3:3" x14ac:dyDescent="0.25">
      <c r="C132" s="7"/>
    </row>
  </sheetData>
  <mergeCells count="55"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38:F38"/>
    <mergeCell ref="B47:F47"/>
    <mergeCell ref="B46:F46"/>
    <mergeCell ref="B42:F42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2022-04-21T10:10:22Z</dcterms:modified>
  <cp:category/>
  <cp:contentStatus/>
</cp:coreProperties>
</file>